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15" windowWidth="15180" windowHeight="11640" activeTab="0"/>
  </bookViews>
  <sheets>
    <sheet name="data" sheetId="1" r:id="rId1"/>
    <sheet name="prihlask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<sst xmlns="http://schemas.openxmlformats.org/spreadsheetml/2006/main" count="116" uniqueCount="72">
  <si>
    <t>Sobota</t>
  </si>
  <si>
    <t>Neděle</t>
  </si>
  <si>
    <t>KOČKA  / KATZE / CAT / CHAT</t>
  </si>
  <si>
    <t>Jméno/Name / Name / Nom</t>
  </si>
  <si>
    <t>Titul/Titel / Titel / Titre</t>
  </si>
  <si>
    <t>další titul</t>
  </si>
  <si>
    <t>skupina/Gr.</t>
  </si>
  <si>
    <t>Název  a  č. plemenné knihy / Zuchtbuch-Nr. / Pedigree-No. / No.-livre d'origine</t>
  </si>
  <si>
    <t>narozena / geboren / born / née-le</t>
  </si>
  <si>
    <t>Otec / Vater / Sire / Pere</t>
  </si>
  <si>
    <t xml:space="preserve">Přihláška na výstavu / Anmeldung für die Ausstellung in / Entry for the cat show in </t>
  </si>
  <si>
    <t>Datum výstavy / Ausstellungstermin / Date of the cat show / Date de l’exposition</t>
  </si>
  <si>
    <t>Matka/Mutter / Queen / Mere</t>
  </si>
  <si>
    <t>Chovatel / Züchter / Breeder / Eleveur</t>
  </si>
  <si>
    <t>Příjmení / Name / family name / nom</t>
  </si>
  <si>
    <t>Křestní jméno / Vorname / first name / prénom</t>
  </si>
  <si>
    <t>Titul</t>
  </si>
  <si>
    <t>Země / Land / country / pays</t>
  </si>
  <si>
    <t>Vystavovatel / Aussteller / exhibitor / exposant</t>
  </si>
  <si>
    <t>Ulice / Straße-Nr. / Street-nr./ rue-no.</t>
  </si>
  <si>
    <t xml:space="preserve">město (obec)/Ort/town </t>
  </si>
  <si>
    <t xml:space="preserve">PSČ/PLZ/Zip-code  </t>
  </si>
  <si>
    <t>Telefon/fax/Phone/fax</t>
  </si>
  <si>
    <t>e-mail</t>
  </si>
  <si>
    <t>Třída/Klass/class</t>
  </si>
  <si>
    <t>Plemeno + barva (slovy) / Rasse + Farbe / race + colour / race et coleur</t>
  </si>
  <si>
    <t>Člen ZO ( které) /Mitglied bei / member of  /</t>
  </si>
  <si>
    <t>Mladý chovatel</t>
  </si>
  <si>
    <t>E-mail ZO chovatele</t>
  </si>
  <si>
    <t>Čl. průkaz č. / Mitglied-Nr. / member nr. / Membre no.</t>
  </si>
  <si>
    <t>Poznámka / Anmerkung / Note</t>
  </si>
  <si>
    <t>Datum: / Date: / Fait a:</t>
  </si>
  <si>
    <t>CH</t>
  </si>
  <si>
    <t>EMS-Plemeno</t>
  </si>
  <si>
    <t>Barva</t>
  </si>
  <si>
    <t>n0922</t>
  </si>
  <si>
    <t>n22</t>
  </si>
  <si>
    <t>CZ</t>
  </si>
  <si>
    <t>RNDr.</t>
  </si>
  <si>
    <t>Číslo čipu</t>
  </si>
  <si>
    <t>656625445525452</t>
  </si>
  <si>
    <t>Kocour</t>
  </si>
  <si>
    <t>Kočka</t>
  </si>
  <si>
    <t>Kocour kastrát</t>
  </si>
  <si>
    <t>Kočka kastrátka</t>
  </si>
  <si>
    <t>NE</t>
  </si>
  <si>
    <t>ANO</t>
  </si>
  <si>
    <t>Placená dvojklec</t>
  </si>
  <si>
    <t>Oveřovací třída</t>
  </si>
  <si>
    <t>JW</t>
  </si>
  <si>
    <t>MCO</t>
  </si>
  <si>
    <t>Mainská mývalí černá mramorovaná s bílou</t>
  </si>
  <si>
    <t>IC</t>
  </si>
  <si>
    <t>Modrovous z Podhůrky, CZ</t>
  </si>
  <si>
    <t>Elizabeth z Podzámčí, CZ</t>
  </si>
  <si>
    <t>Mirabel z Vísky</t>
  </si>
  <si>
    <t>Křepelková</t>
  </si>
  <si>
    <t>Andrea</t>
  </si>
  <si>
    <t>Medlinská</t>
  </si>
  <si>
    <t>Marta</t>
  </si>
  <si>
    <t>ing.</t>
  </si>
  <si>
    <t>Přímá 364</t>
  </si>
  <si>
    <t>Brno</t>
  </si>
  <si>
    <t>meli.ma@seznam.cz</t>
  </si>
  <si>
    <t>Poděbrady</t>
  </si>
  <si>
    <t>mail.ZO@atlas.cz</t>
  </si>
  <si>
    <t>dvojklec s kočko Anabel</t>
  </si>
  <si>
    <t>Vzor vyplnění přihlášky</t>
  </si>
  <si>
    <t>GR6 nebo prázdné -</t>
  </si>
  <si>
    <t>ČSCH LO 33/6/MCO</t>
  </si>
  <si>
    <t>ČSCH LO 17/5/MCO</t>
  </si>
  <si>
    <t>ČSCH LO 65/6/MCO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</si>
</sst>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@@"/>
    <numFmt numFmtId="168" formatCode="dd/mm/yy"/>
    <numFmt numFmtId="169" formatCode="d/m"/>
    <numFmt numFmtId="170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1" fillId="0" borderId="0" xfId="36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1" fillId="33" borderId="11" xfId="36" applyFont="1" applyFill="1" applyBorder="1" applyAlignment="1" applyProtection="1">
      <alignment horizontal="left"/>
      <protection locked="0"/>
    </xf>
    <xf numFmtId="14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23</xdr:col>
      <xdr:colOff>95250</xdr:colOff>
      <xdr:row>59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86875" cy="674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.ma@seznam.cz" TargetMode="External" /><Relationship Id="rId2" Type="http://schemas.openxmlformats.org/officeDocument/2006/relationships/hyperlink" Target="mailto:mail.ZO@atlas.cz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9.57421875" style="3" customWidth="1"/>
    <col min="2" max="2" width="1.8515625" style="3" customWidth="1"/>
    <col min="3" max="3" width="39.00390625" style="1" customWidth="1"/>
    <col min="4" max="4" width="29.421875" style="5" customWidth="1"/>
    <col min="5" max="5" width="10.140625" style="0" bestFit="1" customWidth="1"/>
  </cols>
  <sheetData>
    <row r="1" spans="1:4" ht="12.75">
      <c r="A1" s="3" t="s">
        <v>10</v>
      </c>
      <c r="C1" s="16"/>
      <c r="D1" s="5" t="s">
        <v>67</v>
      </c>
    </row>
    <row r="2" ht="12.75">
      <c r="A2" s="3" t="s">
        <v>11</v>
      </c>
    </row>
    <row r="3" spans="1:5" ht="12.75">
      <c r="A3" s="3" t="s">
        <v>0</v>
      </c>
      <c r="C3" s="10" t="s">
        <v>46</v>
      </c>
      <c r="D3" s="6" t="s">
        <v>46</v>
      </c>
      <c r="E3" s="18">
        <v>40257</v>
      </c>
    </row>
    <row r="4" spans="1:5" ht="12.75">
      <c r="A4" s="3" t="s">
        <v>1</v>
      </c>
      <c r="C4" s="14" t="s">
        <v>46</v>
      </c>
      <c r="D4" s="6" t="s">
        <v>46</v>
      </c>
      <c r="E4" s="18">
        <v>40258</v>
      </c>
    </row>
    <row r="5" spans="3:4" ht="12.75">
      <c r="C5" s="2" t="s">
        <v>2</v>
      </c>
      <c r="D5" s="2" t="s">
        <v>2</v>
      </c>
    </row>
    <row r="6" spans="1:4" ht="12.75">
      <c r="A6" s="3" t="s">
        <v>4</v>
      </c>
      <c r="C6" s="10"/>
      <c r="D6" s="5" t="s">
        <v>32</v>
      </c>
    </row>
    <row r="7" spans="1:4" ht="12.75">
      <c r="A7" s="3" t="s">
        <v>3</v>
      </c>
      <c r="C7" s="11"/>
      <c r="D7" s="5" t="s">
        <v>54</v>
      </c>
    </row>
    <row r="8" spans="1:4" ht="12.75">
      <c r="A8" s="3" t="s">
        <v>5</v>
      </c>
      <c r="C8" s="11"/>
      <c r="D8" s="5" t="s">
        <v>49</v>
      </c>
    </row>
    <row r="9" spans="1:4" ht="12.75">
      <c r="A9" s="3" t="s">
        <v>41</v>
      </c>
      <c r="C9" s="11"/>
      <c r="D9" s="5" t="s">
        <v>45</v>
      </c>
    </row>
    <row r="10" spans="1:4" ht="12.75">
      <c r="A10" s="3" t="s">
        <v>42</v>
      </c>
      <c r="C10" s="11"/>
      <c r="D10" s="5" t="s">
        <v>46</v>
      </c>
    </row>
    <row r="11" spans="1:4" ht="12.75">
      <c r="A11" s="3" t="s">
        <v>43</v>
      </c>
      <c r="C11" s="11"/>
      <c r="D11" s="5" t="s">
        <v>45</v>
      </c>
    </row>
    <row r="12" spans="1:4" ht="12.75">
      <c r="A12" s="3" t="s">
        <v>44</v>
      </c>
      <c r="C12" s="11"/>
      <c r="D12" s="5" t="s">
        <v>45</v>
      </c>
    </row>
    <row r="13" spans="1:4" ht="12.75">
      <c r="A13" s="3" t="s">
        <v>33</v>
      </c>
      <c r="C13" s="11"/>
      <c r="D13" s="5" t="s">
        <v>50</v>
      </c>
    </row>
    <row r="14" spans="1:4" ht="12.75">
      <c r="A14" s="3" t="s">
        <v>34</v>
      </c>
      <c r="C14" s="11"/>
      <c r="D14" s="5" t="s">
        <v>35</v>
      </c>
    </row>
    <row r="15" spans="1:4" ht="12.75">
      <c r="A15" s="3" t="s">
        <v>6</v>
      </c>
      <c r="C15" s="11"/>
      <c r="D15" s="5" t="s">
        <v>68</v>
      </c>
    </row>
    <row r="16" spans="1:4" ht="12.75">
      <c r="A16" s="3" t="s">
        <v>7</v>
      </c>
      <c r="C16" s="11"/>
      <c r="D16" s="5" t="s">
        <v>69</v>
      </c>
    </row>
    <row r="17" spans="1:4" ht="12.75">
      <c r="A17" s="3" t="s">
        <v>8</v>
      </c>
      <c r="C17" s="13"/>
      <c r="D17" s="6">
        <v>37567</v>
      </c>
    </row>
    <row r="18" spans="1:4" ht="12.75">
      <c r="A18" s="3" t="s">
        <v>24</v>
      </c>
      <c r="C18" s="11"/>
      <c r="D18" s="5">
        <v>7</v>
      </c>
    </row>
    <row r="19" spans="1:4" ht="12.75">
      <c r="A19" s="3" t="s">
        <v>25</v>
      </c>
      <c r="C19" s="11"/>
      <c r="D19" s="5" t="s">
        <v>51</v>
      </c>
    </row>
    <row r="20" spans="1:4" ht="12.75">
      <c r="A20" s="3" t="s">
        <v>39</v>
      </c>
      <c r="C20" s="17"/>
      <c r="D20" s="7" t="s">
        <v>40</v>
      </c>
    </row>
    <row r="21" spans="3:4" ht="12.75">
      <c r="C21" s="2" t="s">
        <v>9</v>
      </c>
      <c r="D21" s="2" t="s">
        <v>9</v>
      </c>
    </row>
    <row r="22" spans="1:4" ht="12.75">
      <c r="A22" s="3" t="s">
        <v>4</v>
      </c>
      <c r="C22" s="10"/>
      <c r="D22" s="5" t="s">
        <v>52</v>
      </c>
    </row>
    <row r="23" spans="1:4" ht="12.75">
      <c r="A23" s="3" t="s">
        <v>3</v>
      </c>
      <c r="C23" s="11"/>
      <c r="D23" s="5" t="s">
        <v>53</v>
      </c>
    </row>
    <row r="24" spans="1:3" ht="12.75">
      <c r="A24" s="3" t="s">
        <v>5</v>
      </c>
      <c r="C24" s="11"/>
    </row>
    <row r="25" spans="1:4" ht="12.75">
      <c r="A25" s="3" t="s">
        <v>33</v>
      </c>
      <c r="C25" s="11"/>
      <c r="D25" s="5" t="s">
        <v>50</v>
      </c>
    </row>
    <row r="26" spans="1:4" ht="12.75">
      <c r="A26" s="3" t="s">
        <v>34</v>
      </c>
      <c r="C26" s="11"/>
      <c r="D26" s="5" t="s">
        <v>35</v>
      </c>
    </row>
    <row r="27" spans="1:4" ht="12.75">
      <c r="A27" s="3" t="s">
        <v>6</v>
      </c>
      <c r="C27" s="11"/>
      <c r="D27" s="5" t="s">
        <v>68</v>
      </c>
    </row>
    <row r="28" spans="1:4" ht="12.75">
      <c r="A28" s="3" t="s">
        <v>7</v>
      </c>
      <c r="C28" s="11"/>
      <c r="D28" s="5" t="s">
        <v>70</v>
      </c>
    </row>
    <row r="29" spans="1:4" ht="12.75">
      <c r="A29" s="3" t="s">
        <v>25</v>
      </c>
      <c r="C29" s="14"/>
      <c r="D29" s="5" t="s">
        <v>51</v>
      </c>
    </row>
    <row r="30" spans="3:4" ht="12.75">
      <c r="C30" s="2" t="s">
        <v>12</v>
      </c>
      <c r="D30" s="2" t="s">
        <v>12</v>
      </c>
    </row>
    <row r="31" spans="1:4" ht="12.75">
      <c r="A31" s="3" t="s">
        <v>4</v>
      </c>
      <c r="C31" s="10"/>
      <c r="D31" s="5" t="s">
        <v>32</v>
      </c>
    </row>
    <row r="32" spans="1:4" ht="12.75">
      <c r="A32" s="3" t="s">
        <v>3</v>
      </c>
      <c r="C32" s="11"/>
      <c r="D32" s="5" t="s">
        <v>55</v>
      </c>
    </row>
    <row r="33" spans="1:3" ht="12.75">
      <c r="A33" s="3" t="s">
        <v>5</v>
      </c>
      <c r="C33" s="11"/>
    </row>
    <row r="34" spans="1:4" ht="12.75">
      <c r="A34" s="3" t="s">
        <v>33</v>
      </c>
      <c r="C34" s="11"/>
      <c r="D34" s="5" t="s">
        <v>50</v>
      </c>
    </row>
    <row r="35" spans="1:4" ht="12.75">
      <c r="A35" s="3" t="s">
        <v>34</v>
      </c>
      <c r="C35" s="11"/>
      <c r="D35" s="5" t="s">
        <v>36</v>
      </c>
    </row>
    <row r="36" spans="1:4" ht="12.75">
      <c r="A36" s="3" t="s">
        <v>6</v>
      </c>
      <c r="C36" s="11"/>
      <c r="D36" s="5" t="s">
        <v>68</v>
      </c>
    </row>
    <row r="37" spans="1:4" ht="12.75">
      <c r="A37" s="3" t="s">
        <v>7</v>
      </c>
      <c r="C37" s="11"/>
      <c r="D37" s="5" t="s">
        <v>71</v>
      </c>
    </row>
    <row r="38" spans="1:4" ht="12.75">
      <c r="A38" s="3" t="s">
        <v>25</v>
      </c>
      <c r="C38" s="14"/>
      <c r="D38" s="5" t="s">
        <v>51</v>
      </c>
    </row>
    <row r="39" spans="3:4" ht="12.75">
      <c r="C39" s="2" t="s">
        <v>13</v>
      </c>
      <c r="D39" s="2" t="s">
        <v>13</v>
      </c>
    </row>
    <row r="40" spans="1:4" ht="12.75">
      <c r="A40" s="3" t="s">
        <v>14</v>
      </c>
      <c r="C40" s="10"/>
      <c r="D40" s="5" t="s">
        <v>56</v>
      </c>
    </row>
    <row r="41" spans="1:4" ht="12.75">
      <c r="A41" s="3" t="s">
        <v>15</v>
      </c>
      <c r="C41" s="11"/>
      <c r="D41" s="5" t="s">
        <v>57</v>
      </c>
    </row>
    <row r="42" spans="1:4" ht="12.75">
      <c r="A42" s="3" t="s">
        <v>16</v>
      </c>
      <c r="C42" s="11"/>
      <c r="D42" s="5" t="s">
        <v>60</v>
      </c>
    </row>
    <row r="43" spans="1:4" ht="12.75">
      <c r="A43" s="3" t="s">
        <v>17</v>
      </c>
      <c r="C43" s="15"/>
      <c r="D43" s="5" t="s">
        <v>37</v>
      </c>
    </row>
    <row r="44" spans="3:4" ht="12.75">
      <c r="C44" s="2" t="s">
        <v>18</v>
      </c>
      <c r="D44" s="2" t="s">
        <v>18</v>
      </c>
    </row>
    <row r="45" spans="1:4" ht="12.75">
      <c r="A45" s="3" t="s">
        <v>14</v>
      </c>
      <c r="C45" s="10"/>
      <c r="D45" s="5" t="s">
        <v>58</v>
      </c>
    </row>
    <row r="46" spans="1:4" ht="12.75">
      <c r="A46" s="3" t="s">
        <v>15</v>
      </c>
      <c r="C46" s="11"/>
      <c r="D46" s="5" t="s">
        <v>59</v>
      </c>
    </row>
    <row r="47" spans="1:4" ht="12.75">
      <c r="A47" s="3" t="s">
        <v>16</v>
      </c>
      <c r="C47" s="11"/>
      <c r="D47" s="5" t="s">
        <v>38</v>
      </c>
    </row>
    <row r="48" spans="1:4" ht="12.75">
      <c r="A48" s="3" t="s">
        <v>17</v>
      </c>
      <c r="C48" s="11"/>
      <c r="D48" s="5" t="s">
        <v>37</v>
      </c>
    </row>
    <row r="49" spans="1:4" ht="12.75">
      <c r="A49" s="3" t="s">
        <v>19</v>
      </c>
      <c r="C49" s="11"/>
      <c r="D49" s="5" t="s">
        <v>61</v>
      </c>
    </row>
    <row r="50" spans="1:4" ht="12.75">
      <c r="A50" s="3" t="s">
        <v>20</v>
      </c>
      <c r="C50" s="11"/>
      <c r="D50" s="5" t="s">
        <v>62</v>
      </c>
    </row>
    <row r="51" spans="1:4" ht="12.75">
      <c r="A51" s="3" t="s">
        <v>21</v>
      </c>
      <c r="C51" s="19"/>
      <c r="D51" s="5">
        <v>56323</v>
      </c>
    </row>
    <row r="52" spans="1:4" ht="12.75">
      <c r="A52" s="3" t="s">
        <v>22</v>
      </c>
      <c r="C52" s="19"/>
      <c r="D52" s="5">
        <v>556435654</v>
      </c>
    </row>
    <row r="53" spans="1:4" ht="12.75">
      <c r="A53" s="3" t="s">
        <v>23</v>
      </c>
      <c r="C53" s="12"/>
      <c r="D53" s="9" t="s">
        <v>63</v>
      </c>
    </row>
    <row r="54" spans="1:4" ht="12.75">
      <c r="A54" s="3" t="s">
        <v>26</v>
      </c>
      <c r="C54" s="13"/>
      <c r="D54" s="5" t="s">
        <v>64</v>
      </c>
    </row>
    <row r="55" spans="1:4" ht="12.75">
      <c r="A55" s="3" t="s">
        <v>28</v>
      </c>
      <c r="C55" s="11"/>
      <c r="D55" s="9" t="s">
        <v>65</v>
      </c>
    </row>
    <row r="56" spans="1:4" ht="12.75">
      <c r="A56" s="3" t="s">
        <v>27</v>
      </c>
      <c r="C56" s="11"/>
      <c r="D56" s="5" t="s">
        <v>45</v>
      </c>
    </row>
    <row r="57" spans="1:4" ht="12.75">
      <c r="A57" s="3" t="s">
        <v>29</v>
      </c>
      <c r="C57" s="11"/>
      <c r="D57" s="5">
        <v>64347</v>
      </c>
    </row>
    <row r="58" spans="1:4" ht="12.75">
      <c r="A58" s="3" t="s">
        <v>30</v>
      </c>
      <c r="C58" s="11"/>
      <c r="D58" s="5" t="s">
        <v>66</v>
      </c>
    </row>
    <row r="59" spans="1:4" ht="12.75">
      <c r="A59" s="3" t="s">
        <v>31</v>
      </c>
      <c r="C59" s="13"/>
      <c r="D59" s="6">
        <v>39722</v>
      </c>
    </row>
    <row r="60" spans="1:4" ht="12.75">
      <c r="A60" s="3" t="s">
        <v>47</v>
      </c>
      <c r="C60" s="11"/>
      <c r="D60" s="5" t="s">
        <v>45</v>
      </c>
    </row>
    <row r="61" spans="1:4" ht="12.75">
      <c r="A61" s="3" t="s">
        <v>48</v>
      </c>
      <c r="C61" s="14"/>
      <c r="D61" s="5" t="s">
        <v>45</v>
      </c>
    </row>
  </sheetData>
  <sheetProtection password="CABF" sheet="1" objects="1" scenarios="1"/>
  <dataValidations count="5">
    <dataValidation type="textLength" showInputMessage="1" showErrorMessage="1" errorTitle="Chyba" error="Délka kódu plemene musí být 3 znaky" sqref="C13 C25 C34">
      <formula1>3</formula1>
      <formula2>3</formula2>
    </dataValidation>
    <dataValidation type="list" allowBlank="1" showInputMessage="1" showErrorMessage="1" promptTitle="Zadejte hodnotu" prompt="Zadejte třídu, ve které budete vystavovat 1,2 .. 17" errorTitle="Chyba" error="Chybně zadaná hodnota - vyberte novou hodnotu ze seznamu pomocí šipky vedle políčka&#10;" sqref="C18">
      <formula1>"1,2,3,4,5,6,7,8,9,10,11,12,14,15,16,17"</formula1>
    </dataValidation>
    <dataValidation type="textLength" showInputMessage="1" showErrorMessage="1" errorTitle="Chyba" error="Zadejte dvojmístný kód státu - např CZ, SK, PL, AT, DE, HU" sqref="C43 C48">
      <formula1>2</formula1>
      <formula2>2</formula2>
    </dataValidation>
    <dataValidation type="list" allowBlank="1" showInputMessage="1" showErrorMessage="1" promptTitle="Zadejte hodnotu" prompt="Zadejte hodnotu ANO nebo NE" errorTitle="Chyba" error="Chybně zadaná hodnota - vyberte novou hodnotu ze seznamu pomocí šipky vedle políčka&#10;" sqref="C9:C12 C3:C4 C56 C60:C61">
      <formula1>"ANO,NE"</formula1>
    </dataValidation>
    <dataValidation type="list" allowBlank="1" showInputMessage="1" showErrorMessage="1" promptTitle="Zadejte hodnotu" prompt="Zadejte Grupu (GR1 .. GR9), je-li u kočky vyžadována např u MCO&#10;" errorTitle="Chyba" error="Chybně zadaná hodnota - vyberte novou hodnotu ze seznamu pomocí šipky vedle políčka&#10;" sqref="C36 C27 C15">
      <formula1>"-,GR1,GR2,GR3,GR4,GR5,GR6,GR7,GR8,GR9"</formula1>
    </dataValidation>
  </dataValidations>
  <hyperlinks>
    <hyperlink ref="D53" r:id="rId1" display="meli.ma@seznam.cz"/>
    <hyperlink ref="D55" r:id="rId2" display="mail.ZO@atlas.cz"/>
  </hyperlinks>
  <printOptions/>
  <pageMargins left="0.787401575" right="0.787401575" top="0.984251969" bottom="0.984251969" header="0.4921259845" footer="0.492125984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7"/>
  <sheetViews>
    <sheetView showGridLines="0" zoomScale="135" zoomScaleNormal="135" zoomScalePageLayoutView="0" workbookViewId="0" topLeftCell="A1">
      <selection activeCell="R17" sqref="R17:S18"/>
    </sheetView>
  </sheetViews>
  <sheetFormatPr defaultColWidth="11.8515625" defaultRowHeight="9" customHeight="1"/>
  <cols>
    <col min="1" max="1" width="2.421875" style="0" customWidth="1"/>
    <col min="2" max="2" width="4.00390625" style="0" customWidth="1"/>
    <col min="3" max="3" width="3.140625" style="0" customWidth="1"/>
    <col min="4" max="4" width="11.57421875" style="0" customWidth="1"/>
    <col min="5" max="5" width="2.421875" style="0" customWidth="1"/>
    <col min="6" max="6" width="11.7109375" style="0" customWidth="1"/>
    <col min="7" max="7" width="10.28125" style="0" customWidth="1"/>
    <col min="8" max="8" width="1.1484375" style="0" customWidth="1"/>
    <col min="9" max="9" width="5.28125" style="0" customWidth="1"/>
    <col min="10" max="10" width="6.421875" style="0" customWidth="1"/>
    <col min="11" max="11" width="2.140625" style="0" customWidth="1"/>
    <col min="12" max="12" width="2.00390625" style="0" customWidth="1"/>
    <col min="13" max="13" width="3.421875" style="0" customWidth="1"/>
    <col min="14" max="14" width="4.00390625" style="0" customWidth="1"/>
    <col min="15" max="15" width="2.7109375" style="0" customWidth="1"/>
    <col min="16" max="16" width="6.28125" style="0" customWidth="1"/>
    <col min="17" max="17" width="5.00390625" style="0" customWidth="1"/>
    <col min="18" max="18" width="4.00390625" style="0" customWidth="1"/>
    <col min="19" max="19" width="16.57421875" style="0" customWidth="1"/>
    <col min="20" max="20" width="1.421875" style="0" customWidth="1"/>
    <col min="21" max="21" width="2.421875" style="0" customWidth="1"/>
    <col min="22" max="22" width="3.8515625" style="0" customWidth="1"/>
    <col min="23" max="23" width="25.57421875" style="0" customWidth="1"/>
  </cols>
  <sheetData>
    <row r="3" ht="9" customHeight="1">
      <c r="S3" s="8"/>
    </row>
    <row r="10" spans="2:19" ht="9" customHeight="1">
      <c r="B10" s="24">
        <f>data!C1</f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O10" s="25">
        <f>IF(data!C3="ANO",data!E3," ")</f>
        <v>40257</v>
      </c>
      <c r="P10" s="25"/>
      <c r="Q10" s="25"/>
      <c r="R10" s="25">
        <f>IF(data!C4="ANO",data!E4," ")</f>
        <v>40258</v>
      </c>
      <c r="S10" s="25"/>
    </row>
    <row r="11" spans="2:19" ht="9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O11" s="25"/>
      <c r="P11" s="25"/>
      <c r="Q11" s="25"/>
      <c r="R11" s="25"/>
      <c r="S11" s="25"/>
    </row>
    <row r="12" spans="2:19" ht="9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O12" s="26" t="str">
        <f>IF(data!C3="ANO","SOBOTA"," ")</f>
        <v>SOBOTA</v>
      </c>
      <c r="P12" s="26"/>
      <c r="Q12" s="26"/>
      <c r="R12" s="26" t="str">
        <f>IF(data!C4="ANO"," NEĎELE"," ")</f>
        <v> NEĎELE</v>
      </c>
      <c r="S12" s="26"/>
    </row>
    <row r="14" spans="5:21" ht="9" customHeight="1">
      <c r="E14" s="20" t="str">
        <f>CONCATENATE(data!C6,"  ",data!C7)</f>
        <v>  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U14" s="4" t="str">
        <f>IF(data!C18=1,"X"," ")</f>
        <v> </v>
      </c>
    </row>
    <row r="15" spans="5:21" ht="9" customHeigh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U15" s="4" t="str">
        <f>IF(data!C18=2,"X"," ")</f>
        <v> </v>
      </c>
    </row>
    <row r="16" spans="5:21" ht="9" customHeight="1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4"/>
    </row>
    <row r="17" spans="16:21" ht="9" customHeight="1">
      <c r="P17" s="21" t="s">
        <v>39</v>
      </c>
      <c r="Q17" s="21"/>
      <c r="R17" s="22">
        <f>data!C20</f>
        <v>0</v>
      </c>
      <c r="S17" s="23"/>
      <c r="U17" s="4" t="str">
        <f>IF(data!C18=3,"X"," ")</f>
        <v> </v>
      </c>
    </row>
    <row r="18" spans="16:21" ht="9" customHeight="1">
      <c r="P18" s="21"/>
      <c r="Q18" s="21"/>
      <c r="R18" s="23"/>
      <c r="S18" s="23"/>
      <c r="U18" s="4" t="str">
        <f>IF(data!C18=4,"X"," ")</f>
        <v> </v>
      </c>
    </row>
    <row r="19" spans="3:21" ht="6.75" customHeight="1">
      <c r="C19" s="27" t="str">
        <f>CONCATENATE(data!C13," ",data!C14)</f>
        <v> </v>
      </c>
      <c r="D19" s="27"/>
      <c r="U19" s="4"/>
    </row>
    <row r="20" spans="3:21" ht="9.75" customHeight="1">
      <c r="C20" s="27"/>
      <c r="D20" s="27"/>
      <c r="J20" s="30">
        <f>UPPER(data!C16)</f>
      </c>
      <c r="K20" s="30"/>
      <c r="L20" s="30"/>
      <c r="M20" s="30"/>
      <c r="N20" s="30"/>
      <c r="O20" s="30"/>
      <c r="P20" s="30"/>
      <c r="Q20" s="30"/>
      <c r="R20" s="30"/>
      <c r="S20" s="29">
        <f>data!C17</f>
        <v>0</v>
      </c>
      <c r="U20" s="4" t="str">
        <f>IF(data!C18=5,"X"," ")</f>
        <v> </v>
      </c>
    </row>
    <row r="21" spans="3:21" ht="10.5" customHeight="1">
      <c r="C21" s="32">
        <f>CONCATENATE(data!C15)</f>
      </c>
      <c r="D21" s="32"/>
      <c r="E21" s="21">
        <f>CONCATENATE(data!C19)</f>
      </c>
      <c r="F21" s="21"/>
      <c r="G21" s="21"/>
      <c r="H21" s="21"/>
      <c r="I21" s="21"/>
      <c r="J21" s="30"/>
      <c r="K21" s="30"/>
      <c r="L21" s="30"/>
      <c r="M21" s="30"/>
      <c r="N21" s="30"/>
      <c r="O21" s="30"/>
      <c r="P21" s="30"/>
      <c r="Q21" s="30"/>
      <c r="R21" s="30"/>
      <c r="S21" s="30"/>
      <c r="U21" s="4" t="str">
        <f>IF(data!C18=6,"X"," ")</f>
        <v> </v>
      </c>
    </row>
    <row r="22" ht="9" customHeight="1">
      <c r="U22" s="4"/>
    </row>
    <row r="23" spans="1:21" ht="9" customHeight="1">
      <c r="A23" s="4" t="str">
        <f>IF(data!C9="ANO","X"," ")</f>
        <v> </v>
      </c>
      <c r="E23" s="4" t="str">
        <f>IF(data!C11="ANO","X"," ")</f>
        <v> </v>
      </c>
      <c r="N23" s="27" t="str">
        <f>CONCATENATE(data!C42," ",data!C40," ",data!C41,", ",data!C43)</f>
        <v>  , </v>
      </c>
      <c r="O23" s="27"/>
      <c r="P23" s="27"/>
      <c r="Q23" s="27"/>
      <c r="R23" s="27"/>
      <c r="S23" s="27"/>
      <c r="U23" s="4" t="str">
        <f>IF(data!C18=7,"X"," ")</f>
        <v> </v>
      </c>
    </row>
    <row r="24" spans="1:21" ht="9" customHeight="1">
      <c r="A24" s="4" t="str">
        <f>IF(data!C10="ANO","X"," ")</f>
        <v> </v>
      </c>
      <c r="E24" s="4" t="str">
        <f>IF(data!C12="ANO","X"," ")</f>
        <v> </v>
      </c>
      <c r="N24" s="27"/>
      <c r="O24" s="27"/>
      <c r="P24" s="27"/>
      <c r="Q24" s="27"/>
      <c r="R24" s="27"/>
      <c r="S24" s="27"/>
      <c r="U24" s="4" t="str">
        <f>IF(data!C18=8,"X"," ")</f>
        <v> </v>
      </c>
    </row>
    <row r="25" spans="5:21" ht="9" customHeight="1">
      <c r="E25" s="20" t="str">
        <f>CONCATENATE(data!C22,"  ",data!C23)</f>
        <v>  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U25" s="4"/>
    </row>
    <row r="26" spans="5:21" ht="9" customHeight="1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U26" s="4" t="str">
        <f>IF(data!C18=9,"X"," ")</f>
        <v> </v>
      </c>
    </row>
    <row r="27" ht="9" customHeight="1">
      <c r="U27" s="4" t="str">
        <f>IF(data!C18=10,"X"," ")</f>
        <v> </v>
      </c>
    </row>
    <row r="28" spans="3:21" ht="9" customHeight="1">
      <c r="C28" s="27" t="str">
        <f>CONCATENATE(data!C25,"  ",data!C26)</f>
        <v>  </v>
      </c>
      <c r="D28" s="27"/>
      <c r="U28" s="4"/>
    </row>
    <row r="29" spans="3:21" ht="7.5" customHeight="1">
      <c r="C29" s="27"/>
      <c r="D29" s="27"/>
      <c r="J29" s="30">
        <f>UPPER(data!C28)</f>
      </c>
      <c r="K29" s="30"/>
      <c r="L29" s="30"/>
      <c r="M29" s="30"/>
      <c r="N29" s="30"/>
      <c r="O29" s="30"/>
      <c r="P29" s="30"/>
      <c r="Q29" s="30"/>
      <c r="R29" s="30"/>
      <c r="U29" s="4" t="str">
        <f>IF(data!C18=11,"X"," ")</f>
        <v> </v>
      </c>
    </row>
    <row r="30" spans="3:21" ht="9.75" customHeight="1">
      <c r="C30" s="28">
        <f>CONCATENATE(data!C27)</f>
      </c>
      <c r="D30" s="28"/>
      <c r="E30" s="21">
        <f>CONCATENATE(data!C29)</f>
      </c>
      <c r="F30" s="21"/>
      <c r="G30" s="21"/>
      <c r="H30" s="21"/>
      <c r="I30" s="21"/>
      <c r="J30" s="30"/>
      <c r="K30" s="30"/>
      <c r="L30" s="30"/>
      <c r="M30" s="30"/>
      <c r="N30" s="30"/>
      <c r="O30" s="30"/>
      <c r="P30" s="30"/>
      <c r="Q30" s="30"/>
      <c r="R30" s="30"/>
      <c r="U30" s="4" t="str">
        <f>IF(data!C18=12,"X"," ")</f>
        <v> </v>
      </c>
    </row>
    <row r="31" spans="5:21" ht="9" customHeight="1">
      <c r="E31" s="20" t="str">
        <f>CONCATENATE(data!C31,"  ",data!C32)</f>
        <v>  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U31" s="4"/>
    </row>
    <row r="32" spans="5:21" ht="9" customHeight="1"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U32" s="4"/>
    </row>
    <row r="33" ht="9" customHeight="1">
      <c r="U33" s="4"/>
    </row>
    <row r="34" spans="3:21" ht="9" customHeight="1">
      <c r="C34" s="27" t="str">
        <f>CONCATENATE(data!C34,"  ",data!C35)</f>
        <v>  </v>
      </c>
      <c r="D34" s="27"/>
      <c r="U34" s="4"/>
    </row>
    <row r="35" spans="3:21" ht="6.75" customHeight="1">
      <c r="C35" s="27"/>
      <c r="D35" s="27"/>
      <c r="J35" s="30">
        <f>UPPER(data!C37)</f>
      </c>
      <c r="K35" s="30"/>
      <c r="L35" s="30"/>
      <c r="M35" s="30"/>
      <c r="N35" s="30"/>
      <c r="O35" s="30"/>
      <c r="P35" s="30"/>
      <c r="Q35" s="30"/>
      <c r="R35" s="30"/>
      <c r="U35" s="4"/>
    </row>
    <row r="36" spans="3:21" ht="11.25" customHeight="1">
      <c r="C36" s="28">
        <f>CONCATENATE(data!C36)</f>
      </c>
      <c r="D36" s="28"/>
      <c r="E36" s="21">
        <f>CONCATENATE(data!C38)</f>
      </c>
      <c r="F36" s="21"/>
      <c r="G36" s="21"/>
      <c r="H36" s="21"/>
      <c r="I36" s="21"/>
      <c r="J36" s="30"/>
      <c r="K36" s="30"/>
      <c r="L36" s="30"/>
      <c r="M36" s="30"/>
      <c r="N36" s="30"/>
      <c r="O36" s="30"/>
      <c r="P36" s="30"/>
      <c r="Q36" s="30"/>
      <c r="R36" s="30"/>
      <c r="U36" s="4" t="str">
        <f>IF(data!C18=14,"X"," ")</f>
        <v> </v>
      </c>
    </row>
    <row r="37" spans="17:21" ht="9" customHeight="1">
      <c r="Q37" s="24">
        <f>CONCATENATE(data!C52)</f>
      </c>
      <c r="R37" s="24"/>
      <c r="S37" s="24"/>
      <c r="U37" s="4"/>
    </row>
    <row r="38" spans="5:21" ht="9" customHeight="1">
      <c r="E38" s="31" t="str">
        <f>CONCATENATE(data!C47," ",data!C45)</f>
        <v> </v>
      </c>
      <c r="F38" s="31"/>
      <c r="G38" s="31"/>
      <c r="H38" s="31"/>
      <c r="I38" s="31">
        <f>CONCATENATE(data!C46)</f>
      </c>
      <c r="J38" s="31"/>
      <c r="K38" s="31"/>
      <c r="L38" s="31"/>
      <c r="M38" s="31"/>
      <c r="N38" s="31"/>
      <c r="O38" s="31"/>
      <c r="Q38" s="24"/>
      <c r="R38" s="24"/>
      <c r="S38" s="24"/>
      <c r="U38" s="4" t="str">
        <f>IF(data!C18=15,"X"," ")</f>
        <v> </v>
      </c>
    </row>
    <row r="39" spans="5:21" ht="9" customHeight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U39" s="4"/>
    </row>
    <row r="40" spans="4:21" ht="9" customHeight="1">
      <c r="D40" s="21">
        <f>CONCATENATE(data!C48)</f>
      </c>
      <c r="G40" s="21" t="str">
        <f>CONCATENATE(data!C51," ",data!C50)</f>
        <v> </v>
      </c>
      <c r="H40" s="21"/>
      <c r="I40" s="21"/>
      <c r="J40" s="21"/>
      <c r="K40" s="21"/>
      <c r="L40" s="21"/>
      <c r="M40" s="21"/>
      <c r="N40" s="21"/>
      <c r="O40" s="21"/>
      <c r="Q40" s="35">
        <f>CONCATENATE(data!C53)</f>
      </c>
      <c r="R40" s="35"/>
      <c r="S40" s="35"/>
      <c r="U40" s="4" t="str">
        <f>IF(data!C18=16,"X"," ")</f>
        <v> </v>
      </c>
    </row>
    <row r="41" spans="4:21" ht="9" customHeight="1">
      <c r="D41" s="21"/>
      <c r="G41" s="21"/>
      <c r="H41" s="21"/>
      <c r="I41" s="21"/>
      <c r="J41" s="21"/>
      <c r="K41" s="21"/>
      <c r="L41" s="21"/>
      <c r="M41" s="21"/>
      <c r="N41" s="21"/>
      <c r="O41" s="21"/>
      <c r="Q41" s="35"/>
      <c r="R41" s="35"/>
      <c r="S41" s="35"/>
      <c r="U41" s="4"/>
    </row>
    <row r="42" spans="12:21" ht="14.25" customHeight="1">
      <c r="L42" s="4" t="str">
        <f>IF(data!C56="ANO","X"," ")</f>
        <v> </v>
      </c>
      <c r="U42" s="4" t="str">
        <f>IF(data!C18=17,"X"," ")</f>
        <v> </v>
      </c>
    </row>
    <row r="43" spans="4:19" ht="3.75" customHeight="1">
      <c r="D43" s="21">
        <f>CONCATENATE(data!C49)</f>
      </c>
      <c r="E43" s="21"/>
      <c r="F43" s="21"/>
      <c r="H43" s="21">
        <f>CONCATENATE(data!C54)</f>
      </c>
      <c r="I43" s="21"/>
      <c r="J43" s="21"/>
      <c r="K43" s="21"/>
      <c r="L43" s="21"/>
      <c r="M43" s="21"/>
      <c r="N43" s="21"/>
      <c r="O43" s="21"/>
      <c r="R43" s="24">
        <f>CONCATENATE(data!C57)</f>
      </c>
      <c r="S43" s="24"/>
    </row>
    <row r="44" spans="4:19" ht="9" customHeight="1">
      <c r="D44" s="21"/>
      <c r="E44" s="21"/>
      <c r="F44" s="21"/>
      <c r="H44" s="21"/>
      <c r="I44" s="21"/>
      <c r="J44" s="21"/>
      <c r="K44" s="21"/>
      <c r="L44" s="21"/>
      <c r="M44" s="21"/>
      <c r="N44" s="21"/>
      <c r="O44" s="21"/>
      <c r="R44" s="24"/>
      <c r="S44" s="24"/>
    </row>
    <row r="46" spans="1:19" ht="9.75" customHeight="1">
      <c r="A46" s="24">
        <f>CONCATENATE(data!C58)</f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56" spans="4:6" ht="9" customHeight="1">
      <c r="D56" s="33">
        <f>data!C59</f>
        <v>0</v>
      </c>
      <c r="E56" s="34"/>
      <c r="F56" s="34"/>
    </row>
    <row r="57" spans="4:6" ht="9" customHeight="1">
      <c r="D57" s="34"/>
      <c r="E57" s="34"/>
      <c r="F57" s="34"/>
    </row>
  </sheetData>
  <sheetProtection password="CABF" sheet="1" objects="1" scenarios="1"/>
  <mergeCells count="35">
    <mergeCell ref="C21:D21"/>
    <mergeCell ref="D56:F57"/>
    <mergeCell ref="R43:S44"/>
    <mergeCell ref="H43:O44"/>
    <mergeCell ref="D43:F44"/>
    <mergeCell ref="A46:S46"/>
    <mergeCell ref="Q40:S41"/>
    <mergeCell ref="G40:O41"/>
    <mergeCell ref="D40:D41"/>
    <mergeCell ref="C36:D36"/>
    <mergeCell ref="E30:I30"/>
    <mergeCell ref="J29:R30"/>
    <mergeCell ref="J35:R36"/>
    <mergeCell ref="E31:S32"/>
    <mergeCell ref="E36:I36"/>
    <mergeCell ref="C28:D29"/>
    <mergeCell ref="C34:D35"/>
    <mergeCell ref="N23:S24"/>
    <mergeCell ref="E25:S26"/>
    <mergeCell ref="C30:D30"/>
    <mergeCell ref="Q37:S38"/>
    <mergeCell ref="S20:S21"/>
    <mergeCell ref="J20:R21"/>
    <mergeCell ref="E21:I21"/>
    <mergeCell ref="E38:H39"/>
    <mergeCell ref="I38:O39"/>
    <mergeCell ref="C19:D20"/>
    <mergeCell ref="E14:S16"/>
    <mergeCell ref="R17:S18"/>
    <mergeCell ref="P17:Q18"/>
    <mergeCell ref="B10:M12"/>
    <mergeCell ref="O10:Q11"/>
    <mergeCell ref="R10:S11"/>
    <mergeCell ref="O12:Q12"/>
    <mergeCell ref="R12:S12"/>
  </mergeCells>
  <printOptions/>
  <pageMargins left="0" right="0" top="0" bottom="0" header="0" footer="0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Skil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Tomasek</dc:creator>
  <cp:keywords/>
  <dc:description/>
  <cp:lastModifiedBy>Jaroslava Hurecká</cp:lastModifiedBy>
  <cp:lastPrinted>2008-09-30T19:26:06Z</cp:lastPrinted>
  <dcterms:created xsi:type="dcterms:W3CDTF">2008-09-22T07:04:59Z</dcterms:created>
  <dcterms:modified xsi:type="dcterms:W3CDTF">2010-03-08T10:40:59Z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-1054785351</vt:i4>
  </property>
  <property fmtid="{D5CDD505-2E9C-101B-9397-08002B2CF9AE}" pid="3" name="_EmailSubject">
    <vt:lpwstr>prih</vt:lpwstr>
  </property>
  <property fmtid="{D5CDD505-2E9C-101B-9397-08002B2CF9AE}" pid="4" name="_AuthorEmail">
    <vt:lpwstr>TomasekP@skil.cz</vt:lpwstr>
  </property>
  <property fmtid="{D5CDD505-2E9C-101B-9397-08002B2CF9AE}" pid="5" name="_AuthorEmailDisplayName">
    <vt:lpwstr>Petr Tomasek</vt:lpwstr>
  </property>
  <property fmtid="{D5CDD505-2E9C-101B-9397-08002B2CF9AE}" pid="6" name="_ReviewingToolsShownOnce">
    <vt:lpwstr/>
  </property>
</Properties>
</file>